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ЕЙСК сайт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<sst xmlns="http://schemas.openxmlformats.org/spreadsheetml/2006/main" count="177" uniqueCount="127">
  <si>
    <t>"УТВЕРЖДАЮ"</t>
  </si>
  <si>
    <t>Главный врач ОГБУЗ "Больница</t>
  </si>
  <si>
    <t>медицинской реабилитации"</t>
  </si>
  <si>
    <t>_____________ Е.Н.Полишко</t>
  </si>
  <si>
    <t>Прейскурант цен на платные медицинские услуги</t>
  </si>
  <si>
    <t>ОГБУЗ "Больница медицинской реабилитации"</t>
  </si>
  <si>
    <t>№ п/п</t>
  </si>
  <si>
    <t>Наименование услуги</t>
  </si>
  <si>
    <t>Цена, руб.</t>
  </si>
  <si>
    <t>Консультации врачей специалистов</t>
  </si>
  <si>
    <t>Врача - терапевта</t>
  </si>
  <si>
    <t>Врача по лечебной физкультуре</t>
  </si>
  <si>
    <t>Врача - травматолога-ортопеда</t>
  </si>
  <si>
    <t>Врача - невролога</t>
  </si>
  <si>
    <t>Врача - физиотерапевта</t>
  </si>
  <si>
    <t>Врача функциональной диагностики</t>
  </si>
  <si>
    <t>Врача - психотерапевта</t>
  </si>
  <si>
    <t>Лечебно-диагностические процедуры</t>
  </si>
  <si>
    <t>Мануальная терапия</t>
  </si>
  <si>
    <t>Электрокардиография</t>
  </si>
  <si>
    <t>Озонотерапия (1 зона 5-10 инъекций)</t>
  </si>
  <si>
    <t>5-10 инъекций</t>
  </si>
  <si>
    <t>Озонотерапия (в/в капельно)</t>
  </si>
  <si>
    <t>Фитотерапия</t>
  </si>
  <si>
    <t>Кислородотерапия</t>
  </si>
  <si>
    <t>кислородный коктейль</t>
  </si>
  <si>
    <t>ингаляции кислородно-воздушной смеси</t>
  </si>
  <si>
    <t>Рефлексотерапия</t>
  </si>
  <si>
    <t>Блокада</t>
  </si>
  <si>
    <t>эпидуральная</t>
  </si>
  <si>
    <t>тригерных зон</t>
  </si>
  <si>
    <t>Внутрисуставная инъекция</t>
  </si>
  <si>
    <t>Пункция сустава</t>
  </si>
  <si>
    <t>Внутривенная инфузия</t>
  </si>
  <si>
    <t>Внутривенная инъекция</t>
  </si>
  <si>
    <t>Внутримышечная, подкожная инъекция</t>
  </si>
  <si>
    <t>Измерение артериального давления</t>
  </si>
  <si>
    <t>Антропометрия</t>
  </si>
  <si>
    <t>Термометрия</t>
  </si>
  <si>
    <t>Физиотерапия</t>
  </si>
  <si>
    <t>Душ-каскад-водопад</t>
  </si>
  <si>
    <t>Циркулярный душ</t>
  </si>
  <si>
    <t>Подводный душ- массаж</t>
  </si>
  <si>
    <t xml:space="preserve"> Душ «ВИШИ» (горизонтальный душ)</t>
  </si>
  <si>
    <t>Ванна морская</t>
  </si>
  <si>
    <t>Ванна  хвойная</t>
  </si>
  <si>
    <t>Ванна соляно-хвойная</t>
  </si>
  <si>
    <t xml:space="preserve"> </t>
  </si>
  <si>
    <t>Ванна бальзамная (-антиостеохондрозная; антиартритная; седативная)</t>
  </si>
  <si>
    <t>Ванна жемчужная</t>
  </si>
  <si>
    <t>Ванна йодо-бромная</t>
  </si>
  <si>
    <t xml:space="preserve">Ванна гидромассажная для рук </t>
  </si>
  <si>
    <t xml:space="preserve">Струйно-контрастная ванна для верхних и нижних конечностей </t>
  </si>
  <si>
    <t>Грязевая аппликация</t>
  </si>
  <si>
    <t>большая</t>
  </si>
  <si>
    <t>средняя</t>
  </si>
  <si>
    <t>малая</t>
  </si>
  <si>
    <t>Гальваногрязелечение</t>
  </si>
  <si>
    <t>Грязелечение полостное (тампоны)</t>
  </si>
  <si>
    <t>Дарсанвализация</t>
  </si>
  <si>
    <t>Криотерапия (Криоджет)</t>
  </si>
  <si>
    <t>Лазеротерапия ("Милта")</t>
  </si>
  <si>
    <t>Магнитотерапия  («Каскад», «Полюс», "АЛИМП", "Полимаг")</t>
  </si>
  <si>
    <t>Магнитотерапия с электростимуляций  мышц («АВИМП»)</t>
  </si>
  <si>
    <t>Ультрафиолетовое облучение (местно)</t>
  </si>
  <si>
    <t>Ультрозвук (Фонофорез  лекарственных средств)</t>
  </si>
  <si>
    <t>Электронейроадаптивная стимуляция («Дэнас»)</t>
  </si>
  <si>
    <t>Электросон, «Трансаир»</t>
  </si>
  <si>
    <t>Электростимуляция (ДДТ, СМТ)</t>
  </si>
  <si>
    <t>Электрофорез лекарственных средств</t>
  </si>
  <si>
    <t>Электрофорез стимуляция</t>
  </si>
  <si>
    <t>Лечебный классический ручной массаж  1 УЕТ = 10 мин.</t>
  </si>
  <si>
    <t>1 ед</t>
  </si>
  <si>
    <t xml:space="preserve">Воротниковой зоны                                                   </t>
  </si>
  <si>
    <t xml:space="preserve">Верхней конечности                                                                                      </t>
  </si>
  <si>
    <t xml:space="preserve">Верхней конечности и надплечья                                                                  </t>
  </si>
  <si>
    <t xml:space="preserve">Пояснично-крестцовой области                                                         </t>
  </si>
  <si>
    <t xml:space="preserve">Сегментарной поясн-кр. области                                                                     </t>
  </si>
  <si>
    <t xml:space="preserve">Спины и поясницы                                                                                                       </t>
  </si>
  <si>
    <t xml:space="preserve">Шейно-грудного отдела                                                                      </t>
  </si>
  <si>
    <t xml:space="preserve">Позвоночника                                                                                                 </t>
  </si>
  <si>
    <t xml:space="preserve">Нижней конечности                                                                                </t>
  </si>
  <si>
    <t xml:space="preserve">Нижней конечности и поясницы                                                                 </t>
  </si>
  <si>
    <t xml:space="preserve">Тазобедренного сустава                                                                                          </t>
  </si>
  <si>
    <t xml:space="preserve">Коленного сустава                                                                                             </t>
  </si>
  <si>
    <t>Рефлекторный массаж стопы</t>
  </si>
  <si>
    <t xml:space="preserve">Аппаратный массаж:                                                 </t>
  </si>
  <si>
    <t>Вибромассаж</t>
  </si>
  <si>
    <t>Вакуумный</t>
  </si>
  <si>
    <t>Лечебная физическая культура</t>
  </si>
  <si>
    <t>Пассивно-активная разработка суставов верх.нижн. конечностей</t>
  </si>
  <si>
    <t>"Орторент"</t>
  </si>
  <si>
    <t>Непрерывная пассивная разработка голеностопного сустава</t>
  </si>
  <si>
    <t>Непрерывная пассивная мобилизация коленного и тазобедренного сустава</t>
  </si>
  <si>
    <t>Непрерывная пассивная мобилизация плечевого сустава</t>
  </si>
  <si>
    <t>Лечебная физкультура  вибрационная («Свинг-машина»)</t>
  </si>
  <si>
    <r>
      <t xml:space="preserve">Лечебная физкультура в бассейне </t>
    </r>
    <r>
      <rPr>
        <b/>
        <sz val="12"/>
        <rFont val="Times New Roman"/>
        <family val="1"/>
      </rPr>
      <t>(ВЗРОСЛОМ)</t>
    </r>
  </si>
  <si>
    <t>1 занятие</t>
  </si>
  <si>
    <r>
      <t xml:space="preserve"> Стоимость абонемента на 1 месяц при кратности:                                </t>
    </r>
    <r>
      <rPr>
        <b/>
        <sz val="8"/>
        <rFont val="Arial Cyr"/>
        <family val="0"/>
      </rPr>
      <t>1 раз в неделю</t>
    </r>
  </si>
  <si>
    <t>4 занятия</t>
  </si>
  <si>
    <t>1 раз в неделю</t>
  </si>
  <si>
    <t>5 занятий</t>
  </si>
  <si>
    <t>2 раза в неделю</t>
  </si>
  <si>
    <t>8 занятий</t>
  </si>
  <si>
    <t>9 занятий</t>
  </si>
  <si>
    <t>10 занятий</t>
  </si>
  <si>
    <t>3 раза в неделю</t>
  </si>
  <si>
    <t>12 занятий</t>
  </si>
  <si>
    <r>
      <t xml:space="preserve">Лечебная физкультура в бассейне </t>
    </r>
    <r>
      <rPr>
        <b/>
        <sz val="12"/>
        <rFont val="Times New Roman"/>
        <family val="1"/>
      </rPr>
      <t>(ДЕТСКОМ)</t>
    </r>
  </si>
  <si>
    <t xml:space="preserve">Специализированная  лечебная физкультура в бассейне </t>
  </si>
  <si>
    <t>Лечебная физкультура в зале</t>
  </si>
  <si>
    <t>Стационар</t>
  </si>
  <si>
    <r>
      <t>Стационарная медицинская помощь</t>
    </r>
    <r>
      <rPr>
        <sz val="8"/>
        <rFont val="Times New Roman"/>
        <family val="1"/>
      </rPr>
      <t xml:space="preserve"> (физические лица; наличный расчет)</t>
    </r>
  </si>
  <si>
    <t>1 койко-день</t>
  </si>
  <si>
    <r>
      <t>Стационарная медицинская помощь</t>
    </r>
    <r>
      <rPr>
        <sz val="8"/>
        <rFont val="Times New Roman"/>
        <family val="1"/>
      </rPr>
      <t xml:space="preserve"> (юридические лица)</t>
    </r>
  </si>
  <si>
    <t>1 койко день</t>
  </si>
  <si>
    <r>
      <t>Стационарная медицинская помощь</t>
    </r>
    <r>
      <rPr>
        <sz val="8"/>
        <rFont val="Times New Roman"/>
        <family val="1"/>
      </rPr>
      <t xml:space="preserve"> (в условиях улучшенной комфортности)</t>
    </r>
  </si>
  <si>
    <r>
      <t xml:space="preserve">Стационарная помощь по медицинской реабилитации с дневным пребыванием </t>
    </r>
    <r>
      <rPr>
        <sz val="8"/>
        <rFont val="Times New Roman"/>
        <family val="1"/>
      </rPr>
      <t xml:space="preserve"> (физические лица; наличный расчет)</t>
    </r>
  </si>
  <si>
    <r>
      <t xml:space="preserve">Стационарная помощь по медицинской реабилитации с дневным пребыванием </t>
    </r>
    <r>
      <rPr>
        <sz val="8"/>
        <rFont val="Times New Roman"/>
        <family val="1"/>
      </rPr>
      <t xml:space="preserve"> (юридические лица)</t>
    </r>
  </si>
  <si>
    <t xml:space="preserve">Палата повышенной комфортности 2-х местная </t>
  </si>
  <si>
    <t>в т.ч. НДС 18%</t>
  </si>
  <si>
    <t xml:space="preserve">Палата повышенной комфортности (ЛЮКС) </t>
  </si>
  <si>
    <t>Зам.гл. врача по экономике</t>
  </si>
  <si>
    <t>Е.А.Исайченко</t>
  </si>
  <si>
    <t>Электростатический массаж (ЭЛГОС)</t>
  </si>
  <si>
    <t xml:space="preserve"> "01"сентября 2016года</t>
  </si>
  <si>
    <t xml:space="preserve"> действует с:     01 сентября 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</si>
</sst>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7" fillId="0" borderId="10" xfId="53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left" vertical="top" wrapText="1"/>
      <protection/>
    </xf>
    <xf numFmtId="0" fontId="2" fillId="0" borderId="13" xfId="53" applyBorder="1">
      <alignment/>
      <protection/>
    </xf>
    <xf numFmtId="172" fontId="5" fillId="0" borderId="14" xfId="53" applyNumberFormat="1" applyFont="1" applyBorder="1">
      <alignment/>
      <protection/>
    </xf>
    <xf numFmtId="0" fontId="5" fillId="0" borderId="15" xfId="53" applyFont="1" applyBorder="1" applyAlignment="1">
      <alignment horizontal="center" vertical="top" wrapText="1"/>
      <protection/>
    </xf>
    <xf numFmtId="0" fontId="5" fillId="0" borderId="16" xfId="53" applyFont="1" applyBorder="1" applyAlignment="1">
      <alignment horizontal="left" vertical="top" wrapText="1"/>
      <protection/>
    </xf>
    <xf numFmtId="0" fontId="2" fillId="0" borderId="17" xfId="53" applyBorder="1">
      <alignment/>
      <protection/>
    </xf>
    <xf numFmtId="172" fontId="5" fillId="0" borderId="18" xfId="53" applyNumberFormat="1" applyFont="1" applyBorder="1">
      <alignment/>
      <protection/>
    </xf>
    <xf numFmtId="0" fontId="5" fillId="0" borderId="19" xfId="53" applyFont="1" applyBorder="1" applyAlignment="1">
      <alignment horizontal="left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172" fontId="5" fillId="0" borderId="21" xfId="53" applyNumberFormat="1" applyFont="1" applyBorder="1">
      <alignment/>
      <protection/>
    </xf>
    <xf numFmtId="0" fontId="5" fillId="0" borderId="12" xfId="53" applyFont="1" applyBorder="1" applyAlignment="1">
      <alignment horizontal="right" vertical="top" wrapText="1"/>
      <protection/>
    </xf>
    <xf numFmtId="0" fontId="5" fillId="0" borderId="22" xfId="53" applyFont="1" applyBorder="1" applyAlignment="1">
      <alignment horizontal="center" vertical="top" wrapText="1"/>
      <protection/>
    </xf>
    <xf numFmtId="170" fontId="5" fillId="0" borderId="14" xfId="53" applyNumberFormat="1" applyFont="1" applyBorder="1">
      <alignment/>
      <protection/>
    </xf>
    <xf numFmtId="0" fontId="5" fillId="0" borderId="23" xfId="53" applyFont="1" applyBorder="1" applyAlignment="1">
      <alignment horizontal="center" vertical="top" wrapText="1"/>
      <protection/>
    </xf>
    <xf numFmtId="0" fontId="5" fillId="0" borderId="24" xfId="53" applyFont="1" applyBorder="1" applyAlignment="1">
      <alignment horizontal="center" vertical="top" wrapText="1"/>
      <protection/>
    </xf>
    <xf numFmtId="0" fontId="5" fillId="0" borderId="24" xfId="53" applyFont="1" applyBorder="1" applyAlignment="1">
      <alignment horizontal="left" vertical="top" wrapText="1"/>
      <protection/>
    </xf>
    <xf numFmtId="0" fontId="2" fillId="0" borderId="24" xfId="53" applyBorder="1">
      <alignment/>
      <protection/>
    </xf>
    <xf numFmtId="172" fontId="5" fillId="0" borderId="24" xfId="53" applyNumberFormat="1" applyFont="1" applyBorder="1">
      <alignment/>
      <protection/>
    </xf>
    <xf numFmtId="172" fontId="5" fillId="0" borderId="25" xfId="53" applyNumberFormat="1" applyFont="1" applyBorder="1">
      <alignment/>
      <protection/>
    </xf>
    <xf numFmtId="172" fontId="5" fillId="0" borderId="26" xfId="53" applyNumberFormat="1" applyFont="1" applyBorder="1" applyAlignment="1">
      <alignment/>
      <protection/>
    </xf>
    <xf numFmtId="0" fontId="5" fillId="0" borderId="13" xfId="53" applyFont="1" applyFill="1" applyBorder="1" applyAlignment="1">
      <alignment horizontal="left" vertical="top" wrapText="1"/>
      <protection/>
    </xf>
    <xf numFmtId="172" fontId="5" fillId="0" borderId="27" xfId="53" applyNumberFormat="1" applyFont="1" applyBorder="1">
      <alignment/>
      <protection/>
    </xf>
    <xf numFmtId="2" fontId="5" fillId="0" borderId="28" xfId="53" applyNumberFormat="1" applyFont="1" applyFill="1" applyBorder="1" applyAlignment="1">
      <alignment horizontal="left" vertical="top" wrapText="1"/>
      <protection/>
    </xf>
    <xf numFmtId="0" fontId="2" fillId="0" borderId="28" xfId="53" applyBorder="1">
      <alignment/>
      <protection/>
    </xf>
    <xf numFmtId="172" fontId="5" fillId="0" borderId="26" xfId="53" applyNumberFormat="1" applyFont="1" applyBorder="1">
      <alignment/>
      <protection/>
    </xf>
    <xf numFmtId="0" fontId="5" fillId="0" borderId="29" xfId="53" applyFont="1" applyBorder="1" applyAlignment="1">
      <alignment horizontal="center" vertical="top" wrapText="1"/>
      <protection/>
    </xf>
    <xf numFmtId="0" fontId="5" fillId="0" borderId="30" xfId="53" applyFont="1" applyBorder="1" applyAlignment="1">
      <alignment horizontal="left" vertical="top" wrapText="1"/>
      <protection/>
    </xf>
    <xf numFmtId="0" fontId="2" fillId="0" borderId="31" xfId="53" applyBorder="1">
      <alignment/>
      <protection/>
    </xf>
    <xf numFmtId="172" fontId="5" fillId="0" borderId="32" xfId="53" applyNumberFormat="1" applyFont="1" applyBorder="1">
      <alignment/>
      <protection/>
    </xf>
    <xf numFmtId="0" fontId="5" fillId="0" borderId="33" xfId="53" applyFont="1" applyBorder="1" applyAlignment="1">
      <alignment horizontal="right" vertical="top" wrapText="1"/>
      <protection/>
    </xf>
    <xf numFmtId="0" fontId="5" fillId="0" borderId="34" xfId="53" applyFont="1" applyBorder="1" applyAlignment="1">
      <alignment horizontal="right" vertical="top" wrapText="1"/>
      <protection/>
    </xf>
    <xf numFmtId="0" fontId="5" fillId="0" borderId="35" xfId="53" applyFont="1" applyBorder="1" applyAlignment="1">
      <alignment horizontal="left" vertical="top" wrapText="1"/>
      <protection/>
    </xf>
    <xf numFmtId="0" fontId="2" fillId="0" borderId="34" xfId="53" applyBorder="1">
      <alignment/>
      <protection/>
    </xf>
    <xf numFmtId="0" fontId="5" fillId="0" borderId="28" xfId="53" applyFont="1" applyBorder="1" applyAlignment="1">
      <alignment horizontal="left" vertical="top" wrapText="1"/>
      <protection/>
    </xf>
    <xf numFmtId="0" fontId="5" fillId="0" borderId="36" xfId="53" applyFont="1" applyBorder="1" applyAlignment="1">
      <alignment horizontal="left" vertical="top" wrapText="1"/>
      <protection/>
    </xf>
    <xf numFmtId="0" fontId="5" fillId="0" borderId="28" xfId="53" applyFont="1" applyBorder="1" applyAlignment="1">
      <alignment horizontal="right" vertical="top" wrapText="1"/>
      <protection/>
    </xf>
    <xf numFmtId="0" fontId="5" fillId="0" borderId="37" xfId="53" applyFont="1" applyBorder="1" applyAlignment="1">
      <alignment horizontal="center" vertical="top" wrapText="1"/>
      <protection/>
    </xf>
    <xf numFmtId="0" fontId="5" fillId="0" borderId="38" xfId="53" applyFont="1" applyBorder="1" applyAlignment="1">
      <alignment horizontal="left" vertical="top" wrapText="1"/>
      <protection/>
    </xf>
    <xf numFmtId="0" fontId="2" fillId="0" borderId="31" xfId="53" applyBorder="1" applyAlignment="1">
      <alignment horizontal="right"/>
      <protection/>
    </xf>
    <xf numFmtId="0" fontId="9" fillId="0" borderId="20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/>
      <protection/>
    </xf>
    <xf numFmtId="0" fontId="4" fillId="0" borderId="13" xfId="53" applyFont="1" applyBorder="1">
      <alignment/>
      <protection/>
    </xf>
    <xf numFmtId="167" fontId="2" fillId="0" borderId="0" xfId="53" applyNumberFormat="1">
      <alignment/>
      <protection/>
    </xf>
    <xf numFmtId="0" fontId="4" fillId="0" borderId="12" xfId="53" applyFont="1" applyBorder="1" applyAlignment="1">
      <alignment/>
      <protection/>
    </xf>
    <xf numFmtId="0" fontId="9" fillId="0" borderId="23" xfId="53" applyFont="1" applyBorder="1" applyAlignment="1">
      <alignment horizontal="right" vertical="top" wrapText="1"/>
      <protection/>
    </xf>
    <xf numFmtId="0" fontId="5" fillId="0" borderId="12" xfId="53" applyFont="1" applyBorder="1" applyAlignment="1">
      <alignment/>
      <protection/>
    </xf>
    <xf numFmtId="0" fontId="5" fillId="0" borderId="16" xfId="53" applyFont="1" applyBorder="1" applyAlignment="1">
      <alignment horizontal="right" vertical="top" wrapText="1"/>
      <protection/>
    </xf>
    <xf numFmtId="0" fontId="5" fillId="0" borderId="39" xfId="53" applyFont="1" applyBorder="1" applyAlignment="1">
      <alignment horizontal="center" vertical="top" wrapText="1"/>
      <protection/>
    </xf>
    <xf numFmtId="0" fontId="5" fillId="0" borderId="39" xfId="53" applyFont="1" applyBorder="1" applyAlignment="1">
      <alignment horizontal="right" vertical="top" wrapText="1"/>
      <protection/>
    </xf>
    <xf numFmtId="0" fontId="2" fillId="0" borderId="39" xfId="53" applyBorder="1">
      <alignment/>
      <protection/>
    </xf>
    <xf numFmtId="170" fontId="5" fillId="0" borderId="39" xfId="53" applyNumberFormat="1" applyFont="1" applyBorder="1">
      <alignment/>
      <protection/>
    </xf>
    <xf numFmtId="0" fontId="5" fillId="0" borderId="13" xfId="53" applyFont="1" applyBorder="1" applyAlignment="1">
      <alignment horizontal="left"/>
      <protection/>
    </xf>
    <xf numFmtId="0" fontId="4" fillId="0" borderId="40" xfId="53" applyFont="1" applyBorder="1" applyAlignment="1">
      <alignment horizontal="right"/>
      <protection/>
    </xf>
    <xf numFmtId="0" fontId="5" fillId="0" borderId="13" xfId="53" applyFont="1" applyBorder="1" applyAlignment="1">
      <alignment horizontal="left" wrapText="1"/>
      <protection/>
    </xf>
    <xf numFmtId="0" fontId="9" fillId="0" borderId="13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right"/>
      <protection/>
    </xf>
    <xf numFmtId="0" fontId="10" fillId="0" borderId="31" xfId="53" applyFont="1" applyBorder="1" applyAlignment="1">
      <alignment horizontal="center"/>
      <protection/>
    </xf>
    <xf numFmtId="0" fontId="11" fillId="0" borderId="12" xfId="53" applyFont="1" applyBorder="1" applyAlignment="1">
      <alignment horizontal="right"/>
      <protection/>
    </xf>
    <xf numFmtId="0" fontId="10" fillId="0" borderId="13" xfId="53" applyFont="1" applyBorder="1" applyAlignment="1">
      <alignment horizontal="center"/>
      <protection/>
    </xf>
    <xf numFmtId="9" fontId="11" fillId="0" borderId="12" xfId="53" applyNumberFormat="1" applyFont="1" applyBorder="1" applyAlignment="1">
      <alignment horizontal="center"/>
      <protection/>
    </xf>
    <xf numFmtId="0" fontId="5" fillId="0" borderId="41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/>
      <protection/>
    </xf>
    <xf numFmtId="0" fontId="4" fillId="0" borderId="17" xfId="53" applyFont="1" applyBorder="1" applyAlignment="1">
      <alignment horizontal="right"/>
      <protection/>
    </xf>
    <xf numFmtId="0" fontId="5" fillId="0" borderId="12" xfId="53" applyFont="1" applyFill="1" applyBorder="1" applyAlignment="1">
      <alignment horizontal="left" vertical="top" wrapText="1"/>
      <protection/>
    </xf>
    <xf numFmtId="0" fontId="2" fillId="0" borderId="13" xfId="53" applyBorder="1" applyAlignment="1">
      <alignment horizontal="right"/>
      <protection/>
    </xf>
    <xf numFmtId="0" fontId="5" fillId="0" borderId="35" xfId="53" applyFont="1" applyFill="1" applyBorder="1" applyAlignment="1">
      <alignment horizontal="left" vertical="top" wrapText="1"/>
      <protection/>
    </xf>
    <xf numFmtId="0" fontId="2" fillId="0" borderId="34" xfId="53" applyBorder="1" applyAlignment="1">
      <alignment horizontal="right"/>
      <protection/>
    </xf>
    <xf numFmtId="0" fontId="2" fillId="0" borderId="34" xfId="53" applyBorder="1" applyAlignment="1">
      <alignment horizontal="right" vertical="top"/>
      <protection/>
    </xf>
    <xf numFmtId="0" fontId="5" fillId="0" borderId="36" xfId="53" applyFont="1" applyFill="1" applyBorder="1" applyAlignment="1">
      <alignment horizontal="left" vertical="top" wrapText="1"/>
      <protection/>
    </xf>
    <xf numFmtId="0" fontId="2" fillId="0" borderId="28" xfId="53" applyBorder="1" applyAlignment="1">
      <alignment horizontal="right"/>
      <protection/>
    </xf>
    <xf numFmtId="0" fontId="5" fillId="0" borderId="34" xfId="53" applyFont="1" applyFill="1" applyBorder="1" applyAlignment="1">
      <alignment horizontal="left" vertical="top" wrapText="1"/>
      <protection/>
    </xf>
    <xf numFmtId="0" fontId="13" fillId="0" borderId="34" xfId="53" applyFont="1" applyBorder="1" applyAlignment="1">
      <alignment horizontal="right"/>
      <protection/>
    </xf>
    <xf numFmtId="172" fontId="12" fillId="0" borderId="25" xfId="53" applyNumberFormat="1" applyFont="1" applyBorder="1">
      <alignment/>
      <protection/>
    </xf>
    <xf numFmtId="0" fontId="5" fillId="0" borderId="42" xfId="53" applyFont="1" applyFill="1" applyBorder="1" applyAlignment="1">
      <alignment horizontal="left" vertical="top" wrapText="1"/>
      <protection/>
    </xf>
    <xf numFmtId="0" fontId="13" fillId="0" borderId="42" xfId="53" applyFont="1" applyBorder="1" applyAlignment="1">
      <alignment horizontal="right"/>
      <protection/>
    </xf>
    <xf numFmtId="172" fontId="12" fillId="0" borderId="43" xfId="53" applyNumberFormat="1" applyFont="1" applyBorder="1">
      <alignment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top" wrapText="1"/>
    </xf>
    <xf numFmtId="0" fontId="8" fillId="0" borderId="45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3" fillId="0" borderId="47" xfId="53" applyFont="1" applyBorder="1" applyAlignment="1">
      <alignment horizontal="center" vertical="center" wrapText="1"/>
      <protection/>
    </xf>
    <xf numFmtId="0" fontId="3" fillId="0" borderId="48" xfId="53" applyFont="1" applyBorder="1" applyAlignment="1">
      <alignment horizontal="center" vertical="center" wrapText="1"/>
      <protection/>
    </xf>
    <xf numFmtId="0" fontId="3" fillId="0" borderId="45" xfId="53" applyFont="1" applyBorder="1" applyAlignment="1">
      <alignment horizontal="center" vertical="center" wrapText="1"/>
      <protection/>
    </xf>
    <xf numFmtId="0" fontId="3" fillId="0" borderId="46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0" fontId="3" fillId="0" borderId="45" xfId="53" applyFont="1" applyBorder="1" applyAlignment="1">
      <alignment horizontal="center" vertical="top" wrapText="1"/>
      <protection/>
    </xf>
    <xf numFmtId="0" fontId="3" fillId="0" borderId="46" xfId="53" applyFont="1" applyBorder="1" applyAlignment="1">
      <alignment horizontal="center" vertical="top" wrapText="1"/>
      <protection/>
    </xf>
    <xf numFmtId="0" fontId="3" fillId="0" borderId="32" xfId="53" applyFont="1" applyBorder="1" applyAlignment="1">
      <alignment horizontal="center" vertical="top" wrapText="1"/>
      <protection/>
    </xf>
    <xf numFmtId="0" fontId="2" fillId="0" borderId="0" xfId="53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5" fillId="0" borderId="11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2" fillId="0" borderId="0" xfId="53" applyAlignment="1">
      <alignment/>
      <protection/>
    </xf>
    <xf numFmtId="0" fontId="6" fillId="0" borderId="0" xfId="53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3324225</xdr:colOff>
      <xdr:row>116</xdr:row>
      <xdr:rowOff>114300</xdr:rowOff>
    </xdr:from>
    <xdr:to>
      <xdr:col>1</xdr:col>
      <xdr:colOff>3552825</xdr:colOff>
      <xdr:row>119</xdr:row>
      <xdr:rowOff>190500</xdr:rowOff>
    </xdr:to>
    <xdr:sp>
      <xdr:nvSpPr>
        <xdr:cNvPr id="1" name="Левая фигурная скобка 1"/>
        <xdr:cNvSpPr>
          <a:spLocks/>
        </xdr:cNvSpPr>
      </xdr:nvSpPr>
      <xdr:spPr>
        <a:xfrm>
          <a:off x="3638550" y="24203025"/>
          <a:ext cx="228600" cy="676275"/>
        </a:xfrm>
        <a:prstGeom prst="leftBrace">
          <a:avLst>
            <a:gd name="adj" fmla="val -4718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6;&#1072;&#1089;&#1095;&#1077;&#1090;%20&#1094;&#1077;&#1085;%20&#1089;%20%201%20&#1072;&#1087;&#1088;&#1077;&#1083;&#110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на мед-ты"/>
      <sheetName val="материал затр"/>
      <sheetName val="калькуляц."/>
      <sheetName val="амортизация"/>
      <sheetName val="АКТ хр времени"/>
      <sheetName val="зар.плата"/>
      <sheetName val="ПРЕЙСКУРАНТ"/>
      <sheetName val="ПРЕЙСК сайт"/>
    </sheetNames>
    <sheetDataSet>
      <sheetData sheetId="2">
        <row r="125">
          <cell r="O125">
            <v>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34">
      <selection activeCell="A13" sqref="A13:D137"/>
    </sheetView>
  </sheetViews>
  <sheetFormatPr defaultColWidth="9.140625" defaultRowHeight="15"/>
  <cols>
    <col min="1" max="1" width="4.7109375" style="1" customWidth="1"/>
    <col min="2" max="2" width="66.57421875" style="1" customWidth="1"/>
    <col min="3" max="3" width="12.8515625" style="1" customWidth="1"/>
    <col min="4" max="4" width="10.28125" style="7" customWidth="1"/>
    <col min="5" max="16384" width="9.140625" style="1" customWidth="1"/>
  </cols>
  <sheetData>
    <row r="1" spans="2:5" ht="20.25" customHeight="1">
      <c r="B1" s="2"/>
      <c r="C1" s="103" t="s">
        <v>0</v>
      </c>
      <c r="D1" s="103"/>
      <c r="E1" s="3"/>
    </row>
    <row r="2" spans="1:5" ht="15.75">
      <c r="A2" s="3"/>
      <c r="B2" s="104" t="s">
        <v>1</v>
      </c>
      <c r="C2" s="105"/>
      <c r="D2" s="105"/>
      <c r="E2" s="3"/>
    </row>
    <row r="3" spans="1:5" ht="15.75">
      <c r="A3" s="3"/>
      <c r="B3" s="104" t="s">
        <v>2</v>
      </c>
      <c r="C3" s="105"/>
      <c r="D3" s="105"/>
      <c r="E3" s="3"/>
    </row>
    <row r="4" spans="1:5" ht="15.75">
      <c r="A4" s="3"/>
      <c r="B4" s="2"/>
      <c r="C4" s="104" t="s">
        <v>3</v>
      </c>
      <c r="D4" s="104"/>
      <c r="E4" s="3"/>
    </row>
    <row r="5" spans="1:5" ht="15.75">
      <c r="A5" s="3"/>
      <c r="C5" s="5" t="s">
        <v>125</v>
      </c>
      <c r="D5" s="4"/>
      <c r="E5" s="3"/>
    </row>
    <row r="6" spans="1:5" ht="15.75">
      <c r="A6" s="3"/>
      <c r="C6" s="5"/>
      <c r="D6" s="4"/>
      <c r="E6" s="3"/>
    </row>
    <row r="7" spans="1:5" ht="15.75">
      <c r="A7" s="3"/>
      <c r="B7" s="2"/>
      <c r="C7" s="4"/>
      <c r="D7" s="4"/>
      <c r="E7" s="3"/>
    </row>
    <row r="8" spans="1:5" ht="25.5" customHeight="1">
      <c r="A8" s="106" t="s">
        <v>4</v>
      </c>
      <c r="B8" s="106"/>
      <c r="C8" s="106"/>
      <c r="D8" s="106"/>
      <c r="E8" s="3"/>
    </row>
    <row r="9" spans="1:5" ht="24" customHeight="1">
      <c r="A9" s="106" t="s">
        <v>5</v>
      </c>
      <c r="B9" s="106"/>
      <c r="C9" s="106"/>
      <c r="D9" s="106"/>
      <c r="E9" s="3"/>
    </row>
    <row r="10" spans="1:5" ht="21.75" customHeight="1">
      <c r="A10" s="101" t="s">
        <v>126</v>
      </c>
      <c r="B10" s="101"/>
      <c r="C10" s="101"/>
      <c r="D10" s="101"/>
      <c r="E10" s="3"/>
    </row>
    <row r="11" spans="1:5" ht="21.75" customHeight="1">
      <c r="A11" s="6"/>
      <c r="B11" s="6"/>
      <c r="C11" s="6"/>
      <c r="D11" s="6"/>
      <c r="E11" s="3"/>
    </row>
    <row r="12" spans="1:5" ht="16.5" thickBot="1">
      <c r="A12" s="3"/>
      <c r="B12" s="6"/>
      <c r="E12" s="3"/>
    </row>
    <row r="13" spans="1:4" ht="32.25" thickBot="1">
      <c r="A13" s="8" t="s">
        <v>6</v>
      </c>
      <c r="B13" s="92" t="s">
        <v>7</v>
      </c>
      <c r="C13" s="93"/>
      <c r="D13" s="87" t="s">
        <v>8</v>
      </c>
    </row>
    <row r="14" spans="1:4" ht="28.5" customHeight="1">
      <c r="A14" s="89" t="s">
        <v>9</v>
      </c>
      <c r="B14" s="90"/>
      <c r="C14" s="90"/>
      <c r="D14" s="91"/>
    </row>
    <row r="15" spans="1:4" ht="15.75">
      <c r="A15" s="9">
        <v>1</v>
      </c>
      <c r="B15" s="10" t="s">
        <v>10</v>
      </c>
      <c r="C15" s="11"/>
      <c r="D15" s="12">
        <v>305</v>
      </c>
    </row>
    <row r="16" spans="1:4" ht="15.75">
      <c r="A16" s="9">
        <f aca="true" t="shared" si="0" ref="A16:A21">A15+1</f>
        <v>2</v>
      </c>
      <c r="B16" s="10" t="s">
        <v>11</v>
      </c>
      <c r="C16" s="11"/>
      <c r="D16" s="12">
        <v>260</v>
      </c>
    </row>
    <row r="17" spans="1:4" ht="15.75">
      <c r="A17" s="9">
        <f t="shared" si="0"/>
        <v>3</v>
      </c>
      <c r="B17" s="10" t="s">
        <v>12</v>
      </c>
      <c r="C17" s="11"/>
      <c r="D17" s="12">
        <v>315</v>
      </c>
    </row>
    <row r="18" spans="1:4" ht="15.75">
      <c r="A18" s="9">
        <f t="shared" si="0"/>
        <v>4</v>
      </c>
      <c r="B18" s="10" t="s">
        <v>13</v>
      </c>
      <c r="C18" s="11"/>
      <c r="D18" s="12">
        <v>315</v>
      </c>
    </row>
    <row r="19" spans="1:4" ht="15.75">
      <c r="A19" s="9">
        <f t="shared" si="0"/>
        <v>5</v>
      </c>
      <c r="B19" s="10" t="s">
        <v>14</v>
      </c>
      <c r="C19" s="11"/>
      <c r="D19" s="12">
        <v>320</v>
      </c>
    </row>
    <row r="20" spans="1:4" ht="15.75">
      <c r="A20" s="9">
        <f t="shared" si="0"/>
        <v>6</v>
      </c>
      <c r="B20" s="10" t="s">
        <v>15</v>
      </c>
      <c r="C20" s="11"/>
      <c r="D20" s="12">
        <v>300</v>
      </c>
    </row>
    <row r="21" spans="1:4" ht="16.5" thickBot="1">
      <c r="A21" s="13">
        <f t="shared" si="0"/>
        <v>7</v>
      </c>
      <c r="B21" s="14" t="s">
        <v>16</v>
      </c>
      <c r="C21" s="15"/>
      <c r="D21" s="16">
        <v>485</v>
      </c>
    </row>
    <row r="22" spans="1:4" ht="27" customHeight="1">
      <c r="A22" s="89" t="s">
        <v>17</v>
      </c>
      <c r="B22" s="90"/>
      <c r="C22" s="90"/>
      <c r="D22" s="91"/>
    </row>
    <row r="23" spans="1:4" ht="15.75">
      <c r="A23" s="9">
        <f>A21+1</f>
        <v>8</v>
      </c>
      <c r="B23" s="17" t="s">
        <v>18</v>
      </c>
      <c r="C23" s="11"/>
      <c r="D23" s="12">
        <v>395</v>
      </c>
    </row>
    <row r="24" spans="1:4" ht="15.75">
      <c r="A24" s="18">
        <v>9</v>
      </c>
      <c r="B24" s="10" t="s">
        <v>19</v>
      </c>
      <c r="C24" s="11"/>
      <c r="D24" s="19">
        <v>180</v>
      </c>
    </row>
    <row r="25" spans="1:4" ht="15.75">
      <c r="A25" s="9">
        <f>A24+1</f>
        <v>10</v>
      </c>
      <c r="B25" s="10" t="s">
        <v>20</v>
      </c>
      <c r="C25" s="11" t="s">
        <v>21</v>
      </c>
      <c r="D25" s="12">
        <v>325</v>
      </c>
    </row>
    <row r="26" spans="1:4" ht="15.75">
      <c r="A26" s="9">
        <f>A25+1</f>
        <v>11</v>
      </c>
      <c r="B26" s="10" t="s">
        <v>22</v>
      </c>
      <c r="C26" s="11"/>
      <c r="D26" s="12">
        <v>425</v>
      </c>
    </row>
    <row r="27" spans="1:4" ht="15.75">
      <c r="A27" s="9">
        <f>A26+1</f>
        <v>12</v>
      </c>
      <c r="B27" s="10" t="s">
        <v>23</v>
      </c>
      <c r="C27" s="11"/>
      <c r="D27" s="12">
        <v>80</v>
      </c>
    </row>
    <row r="28" spans="1:4" ht="15.75">
      <c r="A28" s="102">
        <v>13</v>
      </c>
      <c r="B28" s="10" t="s">
        <v>24</v>
      </c>
      <c r="C28" s="11"/>
      <c r="D28" s="12"/>
    </row>
    <row r="29" spans="1:4" ht="14.25" customHeight="1">
      <c r="A29" s="102"/>
      <c r="B29" s="20" t="s">
        <v>25</v>
      </c>
      <c r="C29" s="11"/>
      <c r="D29" s="12">
        <v>80</v>
      </c>
    </row>
    <row r="30" spans="1:4" ht="14.25" customHeight="1">
      <c r="A30" s="102"/>
      <c r="B30" s="20" t="s">
        <v>26</v>
      </c>
      <c r="C30" s="11"/>
      <c r="D30" s="12">
        <v>155</v>
      </c>
    </row>
    <row r="31" spans="1:4" ht="15.75">
      <c r="A31" s="9">
        <v>14</v>
      </c>
      <c r="B31" s="10" t="s">
        <v>27</v>
      </c>
      <c r="C31" s="11"/>
      <c r="D31" s="12">
        <v>305</v>
      </c>
    </row>
    <row r="32" spans="1:4" ht="15.75">
      <c r="A32" s="21">
        <v>15</v>
      </c>
      <c r="B32" s="10" t="s">
        <v>28</v>
      </c>
      <c r="C32" s="11"/>
      <c r="D32" s="22"/>
    </row>
    <row r="33" spans="1:4" ht="17.25" customHeight="1">
      <c r="A33" s="18"/>
      <c r="B33" s="20" t="s">
        <v>29</v>
      </c>
      <c r="C33" s="11"/>
      <c r="D33" s="12">
        <v>425</v>
      </c>
    </row>
    <row r="34" spans="1:4" ht="17.25" customHeight="1">
      <c r="A34" s="23"/>
      <c r="B34" s="20" t="s">
        <v>30</v>
      </c>
      <c r="C34" s="11"/>
      <c r="D34" s="12">
        <v>285</v>
      </c>
    </row>
    <row r="35" spans="1:4" ht="15.75">
      <c r="A35" s="9">
        <v>16</v>
      </c>
      <c r="B35" s="10" t="s">
        <v>31</v>
      </c>
      <c r="C35" s="11"/>
      <c r="D35" s="12">
        <v>220</v>
      </c>
    </row>
    <row r="36" spans="1:4" ht="15.75">
      <c r="A36" s="9">
        <f aca="true" t="shared" si="1" ref="A36:A42">A35+1</f>
        <v>17</v>
      </c>
      <c r="B36" s="10" t="s">
        <v>32</v>
      </c>
      <c r="C36" s="11"/>
      <c r="D36" s="12">
        <v>370</v>
      </c>
    </row>
    <row r="37" spans="1:4" ht="15.75">
      <c r="A37" s="9">
        <f t="shared" si="1"/>
        <v>18</v>
      </c>
      <c r="B37" s="10" t="s">
        <v>33</v>
      </c>
      <c r="C37" s="11"/>
      <c r="D37" s="12">
        <v>490</v>
      </c>
    </row>
    <row r="38" spans="1:4" ht="15.75">
      <c r="A38" s="9">
        <f t="shared" si="1"/>
        <v>19</v>
      </c>
      <c r="B38" s="10" t="s">
        <v>34</v>
      </c>
      <c r="C38" s="11"/>
      <c r="D38" s="12">
        <v>165</v>
      </c>
    </row>
    <row r="39" spans="1:4" ht="15.75">
      <c r="A39" s="9">
        <f t="shared" si="1"/>
        <v>20</v>
      </c>
      <c r="B39" s="10" t="s">
        <v>35</v>
      </c>
      <c r="C39" s="11"/>
      <c r="D39" s="12">
        <v>145</v>
      </c>
    </row>
    <row r="40" spans="1:4" ht="15.75">
      <c r="A40" s="9">
        <f t="shared" si="1"/>
        <v>21</v>
      </c>
      <c r="B40" s="10" t="s">
        <v>36</v>
      </c>
      <c r="C40" s="11"/>
      <c r="D40" s="12">
        <v>50</v>
      </c>
    </row>
    <row r="41" spans="1:4" ht="15.75">
      <c r="A41" s="9">
        <f t="shared" si="1"/>
        <v>22</v>
      </c>
      <c r="B41" s="10" t="s">
        <v>37</v>
      </c>
      <c r="C41" s="11"/>
      <c r="D41" s="12">
        <v>50</v>
      </c>
    </row>
    <row r="42" spans="1:4" ht="16.5" thickBot="1">
      <c r="A42" s="13">
        <f t="shared" si="1"/>
        <v>23</v>
      </c>
      <c r="B42" s="14" t="s">
        <v>38</v>
      </c>
      <c r="C42" s="15"/>
      <c r="D42" s="16">
        <v>50</v>
      </c>
    </row>
    <row r="43" spans="1:4" ht="16.5" thickBot="1">
      <c r="A43" s="24"/>
      <c r="B43" s="25"/>
      <c r="C43" s="26"/>
      <c r="D43" s="27"/>
    </row>
    <row r="44" spans="1:4" ht="32.25" thickBot="1">
      <c r="A44" s="8" t="s">
        <v>6</v>
      </c>
      <c r="B44" s="92" t="s">
        <v>7</v>
      </c>
      <c r="C44" s="93"/>
      <c r="D44" s="87" t="s">
        <v>8</v>
      </c>
    </row>
    <row r="45" spans="1:4" ht="24.75" customHeight="1">
      <c r="A45" s="89" t="s">
        <v>39</v>
      </c>
      <c r="B45" s="90"/>
      <c r="C45" s="90"/>
      <c r="D45" s="91"/>
    </row>
    <row r="46" spans="1:4" ht="15.75">
      <c r="A46" s="23">
        <v>24</v>
      </c>
      <c r="B46" s="10" t="s">
        <v>40</v>
      </c>
      <c r="C46" s="11"/>
      <c r="D46" s="28">
        <v>230</v>
      </c>
    </row>
    <row r="47" spans="1:4" ht="15.75">
      <c r="A47" s="9">
        <f>A46+1</f>
        <v>25</v>
      </c>
      <c r="B47" s="10" t="s">
        <v>41</v>
      </c>
      <c r="C47" s="11"/>
      <c r="D47" s="12">
        <v>130</v>
      </c>
    </row>
    <row r="48" spans="1:4" ht="15.75">
      <c r="A48" s="9">
        <f>A47+1</f>
        <v>26</v>
      </c>
      <c r="B48" s="10" t="s">
        <v>42</v>
      </c>
      <c r="C48" s="11"/>
      <c r="D48" s="12">
        <v>205</v>
      </c>
    </row>
    <row r="49" spans="1:4" ht="15.75">
      <c r="A49" s="9">
        <v>27</v>
      </c>
      <c r="B49" s="10" t="s">
        <v>43</v>
      </c>
      <c r="C49" s="11"/>
      <c r="D49" s="12">
        <v>180</v>
      </c>
    </row>
    <row r="50" spans="1:4" ht="15.75">
      <c r="A50" s="9">
        <v>28</v>
      </c>
      <c r="B50" s="10" t="s">
        <v>44</v>
      </c>
      <c r="C50" s="11"/>
      <c r="D50" s="12">
        <v>165</v>
      </c>
    </row>
    <row r="51" spans="1:4" ht="15.75">
      <c r="A51" s="9">
        <f aca="true" t="shared" si="2" ref="A51:A58">A50+1</f>
        <v>29</v>
      </c>
      <c r="B51" s="10" t="s">
        <v>45</v>
      </c>
      <c r="C51" s="11"/>
      <c r="D51" s="12">
        <v>170</v>
      </c>
    </row>
    <row r="52" spans="1:6" ht="15.75">
      <c r="A52" s="9">
        <f t="shared" si="2"/>
        <v>30</v>
      </c>
      <c r="B52" s="10" t="s">
        <v>46</v>
      </c>
      <c r="C52" s="11"/>
      <c r="D52" s="12">
        <v>205</v>
      </c>
      <c r="F52" s="1" t="s">
        <v>47</v>
      </c>
    </row>
    <row r="53" spans="1:4" ht="18" customHeight="1">
      <c r="A53" s="9">
        <f>A52+1</f>
        <v>31</v>
      </c>
      <c r="B53" s="10" t="s">
        <v>48</v>
      </c>
      <c r="C53" s="11"/>
      <c r="D53" s="29">
        <v>150</v>
      </c>
    </row>
    <row r="54" spans="1:4" ht="18" customHeight="1">
      <c r="A54" s="9">
        <f t="shared" si="2"/>
        <v>32</v>
      </c>
      <c r="B54" s="10" t="s">
        <v>49</v>
      </c>
      <c r="C54" s="11"/>
      <c r="D54" s="29">
        <v>135</v>
      </c>
    </row>
    <row r="55" spans="1:4" ht="18" customHeight="1">
      <c r="A55" s="9">
        <f t="shared" si="2"/>
        <v>33</v>
      </c>
      <c r="B55" s="10" t="s">
        <v>50</v>
      </c>
      <c r="C55" s="11"/>
      <c r="D55" s="12">
        <v>145</v>
      </c>
    </row>
    <row r="56" spans="1:4" ht="15.75">
      <c r="A56" s="9">
        <f t="shared" si="2"/>
        <v>34</v>
      </c>
      <c r="B56" s="30" t="s">
        <v>51</v>
      </c>
      <c r="C56" s="11"/>
      <c r="D56" s="31">
        <v>140</v>
      </c>
    </row>
    <row r="57" spans="1:4" ht="16.5" thickBot="1">
      <c r="A57" s="21">
        <f t="shared" si="2"/>
        <v>35</v>
      </c>
      <c r="B57" s="32" t="s">
        <v>52</v>
      </c>
      <c r="C57" s="33"/>
      <c r="D57" s="34">
        <v>152</v>
      </c>
    </row>
    <row r="58" spans="1:4" ht="13.5" customHeight="1">
      <c r="A58" s="35">
        <f t="shared" si="2"/>
        <v>36</v>
      </c>
      <c r="B58" s="36" t="s">
        <v>53</v>
      </c>
      <c r="C58" s="37" t="s">
        <v>54</v>
      </c>
      <c r="D58" s="38">
        <v>235</v>
      </c>
    </row>
    <row r="59" spans="1:4" ht="13.5" customHeight="1">
      <c r="A59" s="18"/>
      <c r="B59" s="39"/>
      <c r="C59" s="11" t="s">
        <v>55</v>
      </c>
      <c r="D59" s="12">
        <v>205</v>
      </c>
    </row>
    <row r="60" spans="1:4" ht="13.5" customHeight="1">
      <c r="A60" s="23"/>
      <c r="B60" s="40"/>
      <c r="C60" s="11" t="s">
        <v>56</v>
      </c>
      <c r="D60" s="12">
        <v>185</v>
      </c>
    </row>
    <row r="61" spans="1:4" ht="15.75">
      <c r="A61" s="9">
        <v>37</v>
      </c>
      <c r="B61" s="10" t="s">
        <v>57</v>
      </c>
      <c r="C61" s="11"/>
      <c r="D61" s="12">
        <v>180</v>
      </c>
    </row>
    <row r="62" spans="1:4" ht="16.5" thickBot="1">
      <c r="A62" s="13">
        <f aca="true" t="shared" si="3" ref="A62:A75">A61+1</f>
        <v>38</v>
      </c>
      <c r="B62" s="14" t="s">
        <v>58</v>
      </c>
      <c r="C62" s="15"/>
      <c r="D62" s="16">
        <v>154</v>
      </c>
    </row>
    <row r="63" spans="1:4" ht="15.75">
      <c r="A63" s="23">
        <f t="shared" si="3"/>
        <v>39</v>
      </c>
      <c r="B63" s="41" t="s">
        <v>59</v>
      </c>
      <c r="C63" s="42"/>
      <c r="D63" s="28">
        <v>135</v>
      </c>
    </row>
    <row r="64" spans="1:4" ht="15.75">
      <c r="A64" s="9">
        <f t="shared" si="3"/>
        <v>40</v>
      </c>
      <c r="B64" s="10" t="s">
        <v>60</v>
      </c>
      <c r="C64" s="11"/>
      <c r="D64" s="12">
        <v>155</v>
      </c>
    </row>
    <row r="65" spans="1:4" ht="15.75">
      <c r="A65" s="9">
        <f t="shared" si="3"/>
        <v>41</v>
      </c>
      <c r="B65" s="10" t="s">
        <v>61</v>
      </c>
      <c r="C65" s="11"/>
      <c r="D65" s="12">
        <v>160</v>
      </c>
    </row>
    <row r="66" spans="1:4" ht="13.5" customHeight="1">
      <c r="A66" s="9">
        <f t="shared" si="3"/>
        <v>42</v>
      </c>
      <c r="B66" s="43" t="s">
        <v>62</v>
      </c>
      <c r="C66" s="11"/>
      <c r="D66" s="31">
        <v>155</v>
      </c>
    </row>
    <row r="67" spans="1:4" ht="15.75">
      <c r="A67" s="9">
        <f t="shared" si="3"/>
        <v>43</v>
      </c>
      <c r="B67" s="10" t="s">
        <v>63</v>
      </c>
      <c r="C67" s="11"/>
      <c r="D67" s="12">
        <v>185</v>
      </c>
    </row>
    <row r="68" spans="1:4" ht="15.75">
      <c r="A68" s="9">
        <f t="shared" si="3"/>
        <v>44</v>
      </c>
      <c r="B68" s="44" t="s">
        <v>64</v>
      </c>
      <c r="C68" s="45"/>
      <c r="D68" s="34">
        <v>185</v>
      </c>
    </row>
    <row r="69" spans="1:4" ht="15.75">
      <c r="A69" s="9">
        <f t="shared" si="3"/>
        <v>45</v>
      </c>
      <c r="B69" s="10" t="s">
        <v>65</v>
      </c>
      <c r="C69" s="11"/>
      <c r="D69" s="12">
        <v>160</v>
      </c>
    </row>
    <row r="70" spans="1:4" ht="15.75">
      <c r="A70" s="9">
        <f t="shared" si="3"/>
        <v>46</v>
      </c>
      <c r="B70" s="10" t="s">
        <v>66</v>
      </c>
      <c r="C70" s="11"/>
      <c r="D70" s="12">
        <v>135</v>
      </c>
    </row>
    <row r="71" spans="1:4" ht="15.75">
      <c r="A71" s="9">
        <f t="shared" si="3"/>
        <v>47</v>
      </c>
      <c r="B71" s="10" t="s">
        <v>67</v>
      </c>
      <c r="C71" s="11"/>
      <c r="D71" s="12">
        <v>290</v>
      </c>
    </row>
    <row r="72" spans="1:4" ht="15.75">
      <c r="A72" s="9">
        <f t="shared" si="3"/>
        <v>48</v>
      </c>
      <c r="B72" s="10" t="s">
        <v>68</v>
      </c>
      <c r="C72" s="11"/>
      <c r="D72" s="12">
        <v>140</v>
      </c>
    </row>
    <row r="73" spans="1:4" ht="15.75">
      <c r="A73" s="9">
        <f t="shared" si="3"/>
        <v>49</v>
      </c>
      <c r="B73" s="10" t="s">
        <v>69</v>
      </c>
      <c r="C73" s="11"/>
      <c r="D73" s="12">
        <v>150</v>
      </c>
    </row>
    <row r="74" spans="1:4" ht="16.5" thickBot="1">
      <c r="A74" s="21">
        <f t="shared" si="3"/>
        <v>50</v>
      </c>
      <c r="B74" s="44" t="s">
        <v>70</v>
      </c>
      <c r="C74" s="33"/>
      <c r="D74" s="34">
        <v>175</v>
      </c>
    </row>
    <row r="75" spans="1:4" ht="15.75">
      <c r="A75" s="46">
        <f t="shared" si="3"/>
        <v>51</v>
      </c>
      <c r="B75" s="47" t="s">
        <v>71</v>
      </c>
      <c r="C75" s="48" t="s">
        <v>72</v>
      </c>
      <c r="D75" s="38">
        <v>190</v>
      </c>
    </row>
    <row r="76" spans="1:7" ht="12.75" customHeight="1">
      <c r="A76" s="49"/>
      <c r="B76" s="50" t="s">
        <v>73</v>
      </c>
      <c r="C76" s="51">
        <v>1.5</v>
      </c>
      <c r="D76" s="12">
        <f>D75*C76</f>
        <v>285</v>
      </c>
      <c r="G76" s="52"/>
    </row>
    <row r="77" spans="1:7" ht="12.75" customHeight="1">
      <c r="A77" s="49"/>
      <c r="B77" s="53" t="s">
        <v>74</v>
      </c>
      <c r="C77" s="51">
        <v>1.5</v>
      </c>
      <c r="D77" s="12">
        <f>D75*C77</f>
        <v>285</v>
      </c>
      <c r="G77" s="52"/>
    </row>
    <row r="78" spans="1:7" ht="12.75" customHeight="1">
      <c r="A78" s="49"/>
      <c r="B78" s="53" t="s">
        <v>75</v>
      </c>
      <c r="C78" s="51">
        <v>2</v>
      </c>
      <c r="D78" s="12">
        <f>D75*C78</f>
        <v>380</v>
      </c>
      <c r="G78" s="52"/>
    </row>
    <row r="79" spans="1:7" ht="12.75" customHeight="1">
      <c r="A79" s="49"/>
      <c r="B79" s="53" t="s">
        <v>76</v>
      </c>
      <c r="C79" s="51">
        <v>1</v>
      </c>
      <c r="D79" s="12">
        <f>D75*C79</f>
        <v>190</v>
      </c>
      <c r="G79" s="52"/>
    </row>
    <row r="80" spans="1:7" ht="12.75" customHeight="1">
      <c r="A80" s="49"/>
      <c r="B80" s="53" t="s">
        <v>77</v>
      </c>
      <c r="C80" s="51">
        <v>1.5</v>
      </c>
      <c r="D80" s="12">
        <f>D75*C80</f>
        <v>285</v>
      </c>
      <c r="G80" s="52"/>
    </row>
    <row r="81" spans="1:7" ht="12.75" customHeight="1">
      <c r="A81" s="49"/>
      <c r="B81" s="53" t="s">
        <v>78</v>
      </c>
      <c r="C81" s="51">
        <v>2</v>
      </c>
      <c r="D81" s="12">
        <f>D75*C81</f>
        <v>380</v>
      </c>
      <c r="G81" s="52"/>
    </row>
    <row r="82" spans="1:7" ht="12.75" customHeight="1">
      <c r="A82" s="49"/>
      <c r="B82" s="53" t="s">
        <v>79</v>
      </c>
      <c r="C82" s="51">
        <v>2</v>
      </c>
      <c r="D82" s="12">
        <f>D75*C82</f>
        <v>380</v>
      </c>
      <c r="G82" s="52"/>
    </row>
    <row r="83" spans="1:7" ht="12.75" customHeight="1">
      <c r="A83" s="49"/>
      <c r="B83" s="53" t="s">
        <v>80</v>
      </c>
      <c r="C83" s="51">
        <v>2.5</v>
      </c>
      <c r="D83" s="12">
        <f>D75*C83</f>
        <v>475</v>
      </c>
      <c r="G83" s="52"/>
    </row>
    <row r="84" spans="1:7" ht="12.75" customHeight="1">
      <c r="A84" s="49"/>
      <c r="B84" s="53" t="s">
        <v>81</v>
      </c>
      <c r="C84" s="51">
        <v>1.5</v>
      </c>
      <c r="D84" s="12">
        <f>D75*C84</f>
        <v>285</v>
      </c>
      <c r="G84" s="52"/>
    </row>
    <row r="85" spans="1:7" ht="12.75" customHeight="1">
      <c r="A85" s="49"/>
      <c r="B85" s="53" t="s">
        <v>82</v>
      </c>
      <c r="C85" s="51">
        <v>2</v>
      </c>
      <c r="D85" s="12">
        <f>D75*C85</f>
        <v>380</v>
      </c>
      <c r="G85" s="52"/>
    </row>
    <row r="86" spans="1:7" ht="12.75" customHeight="1">
      <c r="A86" s="49"/>
      <c r="B86" s="53" t="s">
        <v>83</v>
      </c>
      <c r="C86" s="51">
        <v>1</v>
      </c>
      <c r="D86" s="12">
        <f>D75*C86</f>
        <v>190</v>
      </c>
      <c r="G86" s="52"/>
    </row>
    <row r="87" spans="1:7" ht="12.75" customHeight="1">
      <c r="A87" s="54"/>
      <c r="B87" s="53" t="s">
        <v>84</v>
      </c>
      <c r="C87" s="51">
        <v>1</v>
      </c>
      <c r="D87" s="12">
        <f>D75*C87</f>
        <v>190</v>
      </c>
      <c r="G87" s="52"/>
    </row>
    <row r="88" spans="1:7" ht="15.75">
      <c r="A88" s="21">
        <v>52</v>
      </c>
      <c r="B88" s="55" t="s">
        <v>85</v>
      </c>
      <c r="C88" s="11">
        <v>1</v>
      </c>
      <c r="D88" s="12">
        <f>'[1]калькуляц.'!O125</f>
        <v>310</v>
      </c>
      <c r="G88" s="52"/>
    </row>
    <row r="89" spans="1:7" ht="15.75">
      <c r="A89" s="9">
        <v>53</v>
      </c>
      <c r="B89" s="10" t="s">
        <v>86</v>
      </c>
      <c r="C89" s="11" t="s">
        <v>87</v>
      </c>
      <c r="D89" s="12">
        <v>135</v>
      </c>
      <c r="G89" s="52"/>
    </row>
    <row r="90" spans="1:7" ht="16.5" thickBot="1">
      <c r="A90" s="13"/>
      <c r="B90" s="56"/>
      <c r="C90" s="15" t="s">
        <v>88</v>
      </c>
      <c r="D90" s="16">
        <v>135</v>
      </c>
      <c r="G90" s="52"/>
    </row>
    <row r="91" spans="1:7" ht="16.5" thickBot="1">
      <c r="A91" s="13">
        <v>54</v>
      </c>
      <c r="B91" s="88" t="s">
        <v>124</v>
      </c>
      <c r="C91" s="15"/>
      <c r="D91" s="16">
        <v>240</v>
      </c>
      <c r="G91" s="52"/>
    </row>
    <row r="92" spans="1:7" ht="16.5" thickBot="1">
      <c r="A92" s="57"/>
      <c r="B92" s="58"/>
      <c r="C92" s="59"/>
      <c r="D92" s="60"/>
      <c r="G92" s="52"/>
    </row>
    <row r="93" spans="1:7" ht="32.25" thickBot="1">
      <c r="A93" s="8" t="s">
        <v>6</v>
      </c>
      <c r="B93" s="92" t="s">
        <v>7</v>
      </c>
      <c r="C93" s="93"/>
      <c r="D93" s="87" t="s">
        <v>8</v>
      </c>
      <c r="G93" s="52"/>
    </row>
    <row r="94" spans="1:7" ht="21" customHeight="1">
      <c r="A94" s="94" t="s">
        <v>89</v>
      </c>
      <c r="B94" s="95"/>
      <c r="C94" s="95"/>
      <c r="D94" s="96"/>
      <c r="G94" s="52"/>
    </row>
    <row r="95" spans="1:7" ht="15.75">
      <c r="A95" s="9">
        <v>55</v>
      </c>
      <c r="B95" s="61" t="s">
        <v>90</v>
      </c>
      <c r="C95" s="62" t="s">
        <v>91</v>
      </c>
      <c r="D95" s="12">
        <v>180</v>
      </c>
      <c r="G95" s="52"/>
    </row>
    <row r="96" spans="1:7" ht="15.75">
      <c r="A96" s="9">
        <f>A95+1</f>
        <v>56</v>
      </c>
      <c r="B96" s="63" t="s">
        <v>92</v>
      </c>
      <c r="C96" s="62"/>
      <c r="D96" s="12">
        <v>210</v>
      </c>
      <c r="G96" s="52"/>
    </row>
    <row r="97" spans="1:7" ht="15.75">
      <c r="A97" s="9">
        <f>A96+1</f>
        <v>57</v>
      </c>
      <c r="B97" s="64" t="s">
        <v>93</v>
      </c>
      <c r="C97" s="62"/>
      <c r="D97" s="12">
        <v>210</v>
      </c>
      <c r="G97" s="52"/>
    </row>
    <row r="98" spans="1:7" ht="15.75">
      <c r="A98" s="9">
        <f>A97+1</f>
        <v>58</v>
      </c>
      <c r="B98" s="63" t="s">
        <v>94</v>
      </c>
      <c r="C98" s="65"/>
      <c r="D98" s="12">
        <v>220</v>
      </c>
      <c r="G98" s="52"/>
    </row>
    <row r="99" spans="1:7" ht="16.5" thickBot="1">
      <c r="A99" s="13">
        <f>A98+1</f>
        <v>59</v>
      </c>
      <c r="B99" s="14" t="s">
        <v>95</v>
      </c>
      <c r="C99" s="15"/>
      <c r="D99" s="16">
        <v>140</v>
      </c>
      <c r="G99" s="52"/>
    </row>
    <row r="100" spans="1:7" ht="15.75">
      <c r="A100" s="35">
        <v>60</v>
      </c>
      <c r="B100" s="47" t="s">
        <v>96</v>
      </c>
      <c r="C100" s="66" t="s">
        <v>97</v>
      </c>
      <c r="D100" s="38">
        <v>250</v>
      </c>
      <c r="G100" s="52"/>
    </row>
    <row r="101" spans="1:7" ht="14.25" customHeight="1">
      <c r="A101" s="18"/>
      <c r="B101" s="50" t="s">
        <v>98</v>
      </c>
      <c r="C101" s="65" t="s">
        <v>99</v>
      </c>
      <c r="D101" s="12">
        <f>D100*4</f>
        <v>1000</v>
      </c>
      <c r="G101" s="52"/>
    </row>
    <row r="102" spans="1:7" ht="14.25" customHeight="1">
      <c r="A102" s="18"/>
      <c r="B102" s="67" t="s">
        <v>100</v>
      </c>
      <c r="C102" s="65" t="s">
        <v>101</v>
      </c>
      <c r="D102" s="12">
        <f>D100*5</f>
        <v>1250</v>
      </c>
      <c r="G102" s="52"/>
    </row>
    <row r="103" spans="1:7" ht="14.25" customHeight="1">
      <c r="A103" s="18"/>
      <c r="B103" s="67" t="s">
        <v>102</v>
      </c>
      <c r="C103" s="65" t="s">
        <v>103</v>
      </c>
      <c r="D103" s="12">
        <f>D100*8</f>
        <v>2000</v>
      </c>
      <c r="G103" s="52"/>
    </row>
    <row r="104" spans="1:7" ht="14.25" customHeight="1">
      <c r="A104" s="18"/>
      <c r="B104" s="67" t="s">
        <v>102</v>
      </c>
      <c r="C104" s="65" t="s">
        <v>104</v>
      </c>
      <c r="D104" s="12">
        <f>D100*9</f>
        <v>2250</v>
      </c>
      <c r="G104" s="52"/>
    </row>
    <row r="105" spans="1:7" ht="14.25" customHeight="1">
      <c r="A105" s="18"/>
      <c r="B105" s="67"/>
      <c r="C105" s="65" t="s">
        <v>105</v>
      </c>
      <c r="D105" s="12">
        <f>D100*10</f>
        <v>2500</v>
      </c>
      <c r="G105" s="52"/>
    </row>
    <row r="106" spans="1:7" ht="14.25" customHeight="1">
      <c r="A106" s="18"/>
      <c r="B106" s="67" t="s">
        <v>106</v>
      </c>
      <c r="C106" s="65" t="s">
        <v>107</v>
      </c>
      <c r="D106" s="12">
        <f>D100*12</f>
        <v>3000</v>
      </c>
      <c r="G106" s="52"/>
    </row>
    <row r="107" spans="1:7" ht="14.25" customHeight="1">
      <c r="A107" s="21">
        <f>A100+1</f>
        <v>61</v>
      </c>
      <c r="B107" s="10" t="s">
        <v>108</v>
      </c>
      <c r="C107" s="68" t="s">
        <v>97</v>
      </c>
      <c r="D107" s="12">
        <v>230</v>
      </c>
      <c r="G107" s="52"/>
    </row>
    <row r="108" spans="1:7" ht="14.25" customHeight="1">
      <c r="A108" s="18"/>
      <c r="B108" s="50" t="s">
        <v>98</v>
      </c>
      <c r="C108" s="65" t="s">
        <v>99</v>
      </c>
      <c r="D108" s="12">
        <f>D107*4</f>
        <v>920</v>
      </c>
      <c r="G108" s="52"/>
    </row>
    <row r="109" spans="1:7" ht="14.25" customHeight="1">
      <c r="A109" s="18"/>
      <c r="B109" s="67" t="s">
        <v>100</v>
      </c>
      <c r="C109" s="65" t="s">
        <v>101</v>
      </c>
      <c r="D109" s="12">
        <f>D107*5</f>
        <v>1150</v>
      </c>
      <c r="G109" s="52"/>
    </row>
    <row r="110" spans="1:7" ht="14.25" customHeight="1">
      <c r="A110" s="18"/>
      <c r="B110" s="67" t="s">
        <v>102</v>
      </c>
      <c r="C110" s="65" t="s">
        <v>103</v>
      </c>
      <c r="D110" s="12">
        <f>D107*8</f>
        <v>1840</v>
      </c>
      <c r="G110" s="52"/>
    </row>
    <row r="111" spans="1:7" ht="14.25" customHeight="1">
      <c r="A111" s="18"/>
      <c r="B111" s="67" t="s">
        <v>102</v>
      </c>
      <c r="C111" s="65" t="s">
        <v>104</v>
      </c>
      <c r="D111" s="12">
        <f>D107*9</f>
        <v>2070</v>
      </c>
      <c r="G111" s="52"/>
    </row>
    <row r="112" spans="1:7" ht="14.25" customHeight="1">
      <c r="A112" s="18"/>
      <c r="B112" s="67"/>
      <c r="C112" s="65" t="s">
        <v>105</v>
      </c>
      <c r="D112" s="12">
        <f>D107*10</f>
        <v>2300</v>
      </c>
      <c r="G112" s="52"/>
    </row>
    <row r="113" spans="1:7" ht="14.25" customHeight="1">
      <c r="A113" s="18"/>
      <c r="B113" s="67" t="s">
        <v>106</v>
      </c>
      <c r="C113" s="65" t="s">
        <v>107</v>
      </c>
      <c r="D113" s="12">
        <f>D107*12</f>
        <v>2760</v>
      </c>
      <c r="G113" s="52"/>
    </row>
    <row r="114" spans="1:7" ht="14.25" customHeight="1">
      <c r="A114" s="21">
        <f>A107+1</f>
        <v>62</v>
      </c>
      <c r="B114" s="10" t="s">
        <v>109</v>
      </c>
      <c r="C114" s="68" t="s">
        <v>97</v>
      </c>
      <c r="D114" s="12">
        <v>320</v>
      </c>
      <c r="G114" s="52"/>
    </row>
    <row r="115" spans="1:7" ht="14.25" customHeight="1">
      <c r="A115" s="18"/>
      <c r="B115" s="50" t="s">
        <v>98</v>
      </c>
      <c r="C115" s="65" t="s">
        <v>99</v>
      </c>
      <c r="D115" s="12">
        <f>D114*4</f>
        <v>1280</v>
      </c>
      <c r="G115" s="52"/>
    </row>
    <row r="116" spans="1:7" ht="15.75">
      <c r="A116" s="18"/>
      <c r="B116" s="67" t="s">
        <v>100</v>
      </c>
      <c r="C116" s="65" t="s">
        <v>101</v>
      </c>
      <c r="D116" s="12">
        <f>D114*5</f>
        <v>1600</v>
      </c>
      <c r="G116" s="52"/>
    </row>
    <row r="117" spans="1:7" ht="15.75">
      <c r="A117" s="18"/>
      <c r="B117" s="67" t="s">
        <v>102</v>
      </c>
      <c r="C117" s="65" t="s">
        <v>103</v>
      </c>
      <c r="D117" s="12">
        <v>2304</v>
      </c>
      <c r="G117" s="52"/>
    </row>
    <row r="118" spans="1:7" ht="15.75">
      <c r="A118" s="18"/>
      <c r="B118" s="67" t="s">
        <v>102</v>
      </c>
      <c r="C118" s="65" t="s">
        <v>104</v>
      </c>
      <c r="D118" s="12">
        <v>2592</v>
      </c>
      <c r="G118" s="52"/>
    </row>
    <row r="119" spans="1:7" ht="15.75">
      <c r="A119" s="18"/>
      <c r="B119" s="69">
        <v>-0.1</v>
      </c>
      <c r="C119" s="65" t="s">
        <v>105</v>
      </c>
      <c r="D119" s="12">
        <v>2880</v>
      </c>
      <c r="G119" s="52"/>
    </row>
    <row r="120" spans="1:7" ht="15.75">
      <c r="A120" s="18"/>
      <c r="B120" s="67" t="s">
        <v>106</v>
      </c>
      <c r="C120" s="65" t="s">
        <v>107</v>
      </c>
      <c r="D120" s="12">
        <v>3456</v>
      </c>
      <c r="G120" s="52"/>
    </row>
    <row r="121" spans="1:7" ht="15.75">
      <c r="A121" s="21">
        <f>A114+1</f>
        <v>63</v>
      </c>
      <c r="B121" s="10" t="s">
        <v>110</v>
      </c>
      <c r="C121" s="68" t="s">
        <v>97</v>
      </c>
      <c r="D121" s="12">
        <v>200</v>
      </c>
      <c r="G121" s="52"/>
    </row>
    <row r="122" spans="1:7" ht="15.75">
      <c r="A122" s="18"/>
      <c r="B122" s="50" t="s">
        <v>98</v>
      </c>
      <c r="C122" s="65" t="s">
        <v>99</v>
      </c>
      <c r="D122" s="12">
        <f>D121*4</f>
        <v>800</v>
      </c>
      <c r="G122" s="52"/>
    </row>
    <row r="123" spans="1:7" ht="15.75">
      <c r="A123" s="18"/>
      <c r="B123" s="67" t="s">
        <v>100</v>
      </c>
      <c r="C123" s="65" t="s">
        <v>101</v>
      </c>
      <c r="D123" s="12">
        <f>D121*5</f>
        <v>1000</v>
      </c>
      <c r="G123" s="52"/>
    </row>
    <row r="124" spans="1:7" ht="15.75">
      <c r="A124" s="18"/>
      <c r="B124" s="67" t="s">
        <v>102</v>
      </c>
      <c r="C124" s="65" t="s">
        <v>103</v>
      </c>
      <c r="D124" s="12">
        <f>D121*8</f>
        <v>1600</v>
      </c>
      <c r="G124" s="52"/>
    </row>
    <row r="125" spans="1:7" ht="15.75">
      <c r="A125" s="18"/>
      <c r="B125" s="67" t="s">
        <v>102</v>
      </c>
      <c r="C125" s="65" t="s">
        <v>104</v>
      </c>
      <c r="D125" s="12">
        <f>D121*9</f>
        <v>1800</v>
      </c>
      <c r="G125" s="52"/>
    </row>
    <row r="126" spans="1:7" ht="15.75">
      <c r="A126" s="18"/>
      <c r="B126" s="67"/>
      <c r="C126" s="65" t="s">
        <v>105</v>
      </c>
      <c r="D126" s="12">
        <f>D121*10</f>
        <v>2000</v>
      </c>
      <c r="G126" s="52"/>
    </row>
    <row r="127" spans="1:7" ht="16.5" thickBot="1">
      <c r="A127" s="70"/>
      <c r="B127" s="71" t="s">
        <v>106</v>
      </c>
      <c r="C127" s="72" t="s">
        <v>107</v>
      </c>
      <c r="D127" s="16">
        <f>D121*12</f>
        <v>2400</v>
      </c>
      <c r="G127" s="52"/>
    </row>
    <row r="128" spans="1:7" ht="19.5" customHeight="1">
      <c r="A128" s="97" t="s">
        <v>111</v>
      </c>
      <c r="B128" s="98"/>
      <c r="C128" s="98"/>
      <c r="D128" s="99"/>
      <c r="G128" s="52"/>
    </row>
    <row r="129" spans="1:4" ht="15.75">
      <c r="A129" s="9">
        <f>A121+1</f>
        <v>64</v>
      </c>
      <c r="B129" s="73" t="s">
        <v>112</v>
      </c>
      <c r="C129" s="74" t="s">
        <v>113</v>
      </c>
      <c r="D129" s="12">
        <v>2100</v>
      </c>
    </row>
    <row r="130" spans="1:4" ht="15.75">
      <c r="A130" s="9">
        <f>A129+1</f>
        <v>65</v>
      </c>
      <c r="B130" s="75" t="s">
        <v>114</v>
      </c>
      <c r="C130" s="76" t="s">
        <v>115</v>
      </c>
      <c r="D130" s="28">
        <v>2500</v>
      </c>
    </row>
    <row r="131" spans="1:4" ht="18" customHeight="1">
      <c r="A131" s="23">
        <f>A130+1</f>
        <v>66</v>
      </c>
      <c r="B131" s="75" t="s">
        <v>116</v>
      </c>
      <c r="C131" s="77" t="s">
        <v>115</v>
      </c>
      <c r="D131" s="28">
        <v>3000</v>
      </c>
    </row>
    <row r="132" spans="1:4" ht="31.5">
      <c r="A132" s="23">
        <f>A131+1</f>
        <v>67</v>
      </c>
      <c r="B132" s="73" t="s">
        <v>117</v>
      </c>
      <c r="C132" s="74" t="s">
        <v>113</v>
      </c>
      <c r="D132" s="12">
        <v>1490</v>
      </c>
    </row>
    <row r="133" spans="1:4" ht="31.5">
      <c r="A133" s="21">
        <v>67</v>
      </c>
      <c r="B133" s="78" t="s">
        <v>118</v>
      </c>
      <c r="C133" s="79" t="s">
        <v>115</v>
      </c>
      <c r="D133" s="34">
        <v>1700</v>
      </c>
    </row>
    <row r="134" spans="1:4" ht="15.75">
      <c r="A134" s="21">
        <v>68</v>
      </c>
      <c r="B134" s="78" t="s">
        <v>119</v>
      </c>
      <c r="C134" s="79" t="s">
        <v>113</v>
      </c>
      <c r="D134" s="34">
        <v>472</v>
      </c>
    </row>
    <row r="135" spans="1:4" ht="15.75">
      <c r="A135" s="23"/>
      <c r="B135" s="80"/>
      <c r="C135" s="81" t="s">
        <v>120</v>
      </c>
      <c r="D135" s="82">
        <v>72</v>
      </c>
    </row>
    <row r="136" spans="1:6" ht="15.75">
      <c r="A136" s="21">
        <v>69</v>
      </c>
      <c r="B136" s="78" t="s">
        <v>121</v>
      </c>
      <c r="C136" s="79" t="s">
        <v>113</v>
      </c>
      <c r="D136" s="34">
        <v>708</v>
      </c>
      <c r="F136" s="1" t="s">
        <v>47</v>
      </c>
    </row>
    <row r="137" spans="1:4" ht="16.5" thickBot="1">
      <c r="A137" s="70"/>
      <c r="B137" s="83"/>
      <c r="C137" s="84" t="s">
        <v>120</v>
      </c>
      <c r="D137" s="85">
        <v>108</v>
      </c>
    </row>
    <row r="139" spans="2:4" ht="15.75">
      <c r="B139" s="86" t="s">
        <v>122</v>
      </c>
      <c r="C139" s="100" t="s">
        <v>123</v>
      </c>
      <c r="D139" s="100"/>
    </row>
  </sheetData>
  <sheetProtection/>
  <mergeCells count="17">
    <mergeCell ref="B44:C44"/>
    <mergeCell ref="C1:D1"/>
    <mergeCell ref="B2:D2"/>
    <mergeCell ref="B3:D3"/>
    <mergeCell ref="C4:D4"/>
    <mergeCell ref="A8:D8"/>
    <mergeCell ref="A9:D9"/>
    <mergeCell ref="A45:D45"/>
    <mergeCell ref="B93:C93"/>
    <mergeCell ref="A94:D94"/>
    <mergeCell ref="A128:D128"/>
    <mergeCell ref="C139:D139"/>
    <mergeCell ref="A10:D10"/>
    <mergeCell ref="B13:C13"/>
    <mergeCell ref="A14:D14"/>
    <mergeCell ref="A22:D22"/>
    <mergeCell ref="A28:A30"/>
  </mergeCells>
  <printOptions/>
  <pageMargins left="0.31496062992125984" right="0.3937007874015748" top="0.5905511811023623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Шамплетова</cp:lastModifiedBy>
  <cp:lastPrinted>2016-09-06T05:51:28Z</cp:lastPrinted>
  <dcterms:created xsi:type="dcterms:W3CDTF">2016-06-21T08:06:43Z</dcterms:created>
  <dcterms:modified xsi:type="dcterms:W3CDTF">2016-09-06T12:33:35Z</dcterms:modified>
  <cp:category/>
  <cp:version/>
  <cp:contentType/>
  <cp:contentStatus/>
</cp:coreProperties>
</file>